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2270"/>
  </bookViews>
  <sheets>
    <sheet name="Лист1" sheetId="1" r:id="rId1"/>
    <sheet name="Лист2" sheetId="2" r:id="rId2"/>
    <sheet name="Лист3" sheetId="3" r:id="rId3"/>
  </sheets>
  <definedNames>
    <definedName name="sub_20" localSheetId="0">Лист1!$A$23</definedName>
    <definedName name="sub_30" localSheetId="0">Лист1!$A$25</definedName>
    <definedName name="sub_40" localSheetId="0">Лист1!$A$27</definedName>
    <definedName name="sub_4440" localSheetId="0">Лист1!$A$29</definedName>
    <definedName name="sub_91" localSheetId="0">Лист1!$A$32</definedName>
    <definedName name="_xlnm.Print_Area" localSheetId="0">Лист1!$A$1:$E$102</definedName>
  </definedNames>
  <calcPr calcId="125725"/>
</workbook>
</file>

<file path=xl/calcChain.xml><?xml version="1.0" encoding="utf-8"?>
<calcChain xmlns="http://schemas.openxmlformats.org/spreadsheetml/2006/main">
  <c r="E29" i="1"/>
  <c r="E22"/>
  <c r="E26"/>
  <c r="E83"/>
  <c r="E84"/>
  <c r="E85"/>
  <c r="E86"/>
  <c r="E87"/>
  <c r="E88"/>
  <c r="E89"/>
  <c r="E90"/>
  <c r="E91"/>
  <c r="E82"/>
  <c r="E78"/>
  <c r="C76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53"/>
  <c r="E76"/>
  <c r="C51"/>
  <c r="E38"/>
  <c r="E39"/>
  <c r="E40"/>
  <c r="E41"/>
  <c r="E42"/>
  <c r="E43"/>
  <c r="E44"/>
  <c r="E45"/>
  <c r="E46"/>
  <c r="E47"/>
  <c r="E48"/>
  <c r="E49"/>
  <c r="E50"/>
  <c r="E37"/>
  <c r="E51"/>
  <c r="C34"/>
  <c r="E33"/>
  <c r="E32"/>
  <c r="E34"/>
  <c r="C30"/>
  <c r="E28"/>
  <c r="E30"/>
  <c r="C26"/>
  <c r="E23"/>
  <c r="E24"/>
  <c r="E25"/>
  <c r="E21"/>
  <c r="E92"/>
  <c r="E79"/>
  <c r="E80"/>
  <c r="E94"/>
</calcChain>
</file>

<file path=xl/sharedStrings.xml><?xml version="1.0" encoding="utf-8"?>
<sst xmlns="http://schemas.openxmlformats.org/spreadsheetml/2006/main" count="129" uniqueCount="114">
  <si>
    <t>Приложение N 1</t>
  </si>
  <si>
    <t>к Положению о порядке расчета собственных средств</t>
  </si>
  <si>
    <t>профессиональных участников рынка ценных бумаг,</t>
  </si>
  <si>
    <t>управляющих компаний инвестиционных фондов, паевых</t>
  </si>
  <si>
    <t>инвестиционных фондов и негосударственных пенсионных</t>
  </si>
  <si>
    <t>фондов, товарных бирж и биржевых посредников,</t>
  </si>
  <si>
    <t>заключающих в биржевой торговле договоры, являющиеся</t>
  </si>
  <si>
    <t>производными финансовыми инструментами, базисным</t>
  </si>
  <si>
    <t>активом которых является биржевой товар,</t>
  </si>
  <si>
    <t>утв. приказом Федеральной службы по финансовым рынкам</t>
  </si>
  <si>
    <t>Расчет</t>
  </si>
  <si>
    <t>Закрытое акционерное общество "ГФТ Паевые Инвестиционные Фонды"</t>
  </si>
  <si>
    <r>
      <t>Стоимость активов</t>
    </r>
    <r>
      <rPr>
        <sz val="11"/>
        <color indexed="8"/>
        <rFont val="Arial"/>
        <family val="2"/>
        <charset val="204"/>
      </rPr>
      <t xml:space="preserve">                           </t>
    </r>
  </si>
  <si>
    <t xml:space="preserve">Наименование показателя        </t>
  </si>
  <si>
    <t>Код строки</t>
  </si>
  <si>
    <t>Стоимость (руб.)</t>
  </si>
  <si>
    <t>Коэффи-циент</t>
  </si>
  <si>
    <t>Стоимость, с учетом коэффициента(руб.)</t>
  </si>
  <si>
    <t>Внеоборотные активы</t>
  </si>
  <si>
    <t>Недвижимое имущество</t>
  </si>
  <si>
    <t xml:space="preserve">Транспортные средства                 </t>
  </si>
  <si>
    <t xml:space="preserve">Незавершенное строительство           </t>
  </si>
  <si>
    <t xml:space="preserve">Доходные вложения в материальные ценности      </t>
  </si>
  <si>
    <t>Итого по строкам 010 - 050</t>
  </si>
  <si>
    <t>010</t>
  </si>
  <si>
    <t>020</t>
  </si>
  <si>
    <t>030</t>
  </si>
  <si>
    <t>040</t>
  </si>
  <si>
    <t>050</t>
  </si>
  <si>
    <t>060</t>
  </si>
  <si>
    <t>Х</t>
  </si>
  <si>
    <t>Программные средства (за вычетом амортизации)</t>
  </si>
  <si>
    <t>Исключительные права на программы ЭВМ и базы данных (за вычетом амортизации)</t>
  </si>
  <si>
    <t xml:space="preserve">Итого по строкам 070 - 080            </t>
  </si>
  <si>
    <t>070</t>
  </si>
  <si>
    <t>080</t>
  </si>
  <si>
    <t>090</t>
  </si>
  <si>
    <r>
      <t>Отложенные налоговые активы и налог на добавленную стоимость</t>
    </r>
    <r>
      <rPr>
        <sz val="11"/>
        <color indexed="8"/>
        <rFont val="Arial"/>
        <family val="2"/>
        <charset val="204"/>
      </rPr>
      <t xml:space="preserve">      </t>
    </r>
  </si>
  <si>
    <t xml:space="preserve">Налог  на  добавленную    стоимость по приобретенным            ценностям, заисключением  налога   на   добавленную стоимость по  приобретенным  ценностям по     операциям     с     имуществом, составляющим  закрытый  инвестиционный фонд, под управлением организации     </t>
  </si>
  <si>
    <t xml:space="preserve">Отложенные налоговые активы           </t>
  </si>
  <si>
    <t xml:space="preserve">Итого по строкам 100 - 110            </t>
  </si>
  <si>
    <t>100</t>
  </si>
  <si>
    <t>110</t>
  </si>
  <si>
    <t>120</t>
  </si>
  <si>
    <t>Финансовые вложения</t>
  </si>
  <si>
    <t xml:space="preserve">Ценные    бумаги,         включенные в котировальные    списки     российских фондовых бирж                         </t>
  </si>
  <si>
    <t>Ценные  бумаги,  допущенные  к  торгам российского организатора  торговли  на рынке  ценных  бумаг  без  прохождения процедуры  листинга,  за   исключением ценных бумаг, предусмотренных в строке 160</t>
  </si>
  <si>
    <t>Ценные бумаги, не допущенные к  торгам российского организатора  торговли  на рынке  ценных  бумаг,  за  исключением ценных бумаг, предусмотренных в строке 160</t>
  </si>
  <si>
    <t xml:space="preserve">Ценные бумаги аффилированных  лиц,  за исключением ценных бумаг, включенных в котировальные    списки     российских фондовых      бирж,      и       акций инфраструктурных организаций          </t>
  </si>
  <si>
    <t xml:space="preserve">Доли    организации     в     уставных (складочных)                 капиталах инфраструктурных организаций          </t>
  </si>
  <si>
    <t xml:space="preserve">Займы,  предоставленные   организацией для приобретения ценных бумаг  при  их размещении, если организация оказывает эмитенту указанных ценных бумаг услуги по   их   размещению   и      (или) по организации их размещения             </t>
  </si>
  <si>
    <t>Займы,             предоставленные для приобретения  ценных  бумаг  у   лица,которому организация оказывает  услуги по их продаже</t>
  </si>
  <si>
    <t xml:space="preserve">Займы, предоставленные по маржинальным сделкам </t>
  </si>
  <si>
    <t>Иные      займы,       предоставленные организацией</t>
  </si>
  <si>
    <t xml:space="preserve">Банковские  вклады,   за   исключением банковских   вкладов    в    кредитных организациях,         аффилированных с организацией </t>
  </si>
  <si>
    <t>Банковские    вклады    в    кредитных организациях,         аффилированных с организацией,      за      исключением банковских вкладов, указанных в строке 240</t>
  </si>
  <si>
    <t xml:space="preserve">Банковские    вклады    в    кредитных организациях,         аффилированных с организацией               (только для инфраструктурных организаций)         </t>
  </si>
  <si>
    <t xml:space="preserve">Права    требования    к     кредитной организации     выплатить     денежный эквивалент   стоимости    драгоценного металла по текущему курсу             </t>
  </si>
  <si>
    <t xml:space="preserve">Иностранные  финансовые   инструменты, квалифицированные  в    соответствии с законодательством Российской Федерации в качестве ценных бумаг               </t>
  </si>
  <si>
    <t xml:space="preserve">Итого по строкам 130 - 260            </t>
  </si>
  <si>
    <t>130</t>
  </si>
  <si>
    <t>140</t>
  </si>
  <si>
    <t>150</t>
  </si>
  <si>
    <t>160</t>
  </si>
  <si>
    <r>
      <t>Дебиторская задолженность</t>
    </r>
    <r>
      <rPr>
        <sz val="11"/>
        <color indexed="8"/>
        <rFont val="Arial"/>
        <family val="2"/>
        <charset val="204"/>
      </rPr>
      <t xml:space="preserve">                       </t>
    </r>
  </si>
  <si>
    <t>Права   (требования)    по    сделкам,совершенным    за    счет     клиентов организации</t>
  </si>
  <si>
    <t xml:space="preserve">Сумма требований  по  поставке  ценных бумаг,  включенных   в   котировальные списки российской фондовой  биржи,  за исключением             задолженности, предусмотренной в строке 280          </t>
  </si>
  <si>
    <t xml:space="preserve">Сумма требований  по  поставке  ценных бумаг,  выпущенных  (выданных)  лицом, аффилированным  с     организацией, за исключением             задолженности, предусмотренной в строках 280 и 290   </t>
  </si>
  <si>
    <t xml:space="preserve">Сумма    требований    по     поставке иностранных  финансовых  инструментов,квалифицированных  в    соответствии с законодательством Российской Федерации в   качестве    ценных       бумаг, за исключением             задолженности, предусмотренной в строках 280 и 330   </t>
  </si>
  <si>
    <t>Сумма  требований  по  оплате   ценных бумаг,  переданных     организацией по сделке с ценными бумагами, а также  по перечислению денежных средств  в  счет сделки  с   иностранными   финансовыми инструментами,  квалифицированными   в соответствии    с    законодательством Российской Федерации в качестве ценных бумаг, за  исключением  задолженности, предусмотренной в строке 280</t>
  </si>
  <si>
    <t>Остаток денежных  средств  организации (клиентов        организации-брокера), переданных по договорам на  брокерское обслуживание,  в   пределах   которого могут  быть  осуществлены   расчеты по сделкам,    совершенным        за счет организации                  (клиентов организации-брокера)               без предоставления  ей  в  заем   денежных средств</t>
  </si>
  <si>
    <t>Денежные     средства     организации, находящиеся в доверительном управлении</t>
  </si>
  <si>
    <t>Дебиторская задолженность по  возврату клиринговыми  организациями   средств, переданных им в  качестве  обеспечения исполнения  заключенных   организацией сделок</t>
  </si>
  <si>
    <t>Дебиторская задолженность по  возврату средств, переданных в качестве взносов в   фонды,    созданные    клиринговой организацией, при условии, что возврат таких взносов предусмотрен документами клиринговой организации</t>
  </si>
  <si>
    <t xml:space="preserve">Начисленное,    но    не    удержанное вознаграждение       по       договору доверительного управления             </t>
  </si>
  <si>
    <t>Задолженность, возникшая в  результате использования организацией собственных денежных средств для выплаты  денежной компенсации владельцам  инвестиционных паев</t>
  </si>
  <si>
    <t xml:space="preserve">Начисленные, но не удержанные средства по возмещению необходимых расходов  по договору доверительного управления    </t>
  </si>
  <si>
    <t xml:space="preserve">Задолженность клиентов организации  по депозитарным договорам,  договорам  по оплате    услуг    специализированного депозитария, по договорам  на  ведение реестра ипотечного покрытия           </t>
  </si>
  <si>
    <t xml:space="preserve">Дебиторская задолженность по договорам на  ведение  реестра  именных   ценных бумаг,       реестра        владельцев инвестиционных      паев,      реестра владельцев   ипотечных    сертификатов участия  </t>
  </si>
  <si>
    <t xml:space="preserve">Дебиторская задолженность  по  выплате вознаграждения организации по договору о брокерском обслуживании             </t>
  </si>
  <si>
    <t xml:space="preserve">Задолженность клиентов организации  по оплате   ее   услуг,       связанных с организацией                 торговли, распространением          информации о результатах  торгов   и   обеспечением допуска к участию в торгах            </t>
  </si>
  <si>
    <t>Задолженность клиентов организации  по оплате   ее   услуг,       связанных с осуществлением             клиринговой деятельности</t>
  </si>
  <si>
    <t xml:space="preserve">Иная    задолженность    по    выплате организации           вознаграждений и возмещению  расходов  по   договорам о возмездном оказании услуг             </t>
  </si>
  <si>
    <t>Накопленный    купонный       доход по облигациям</t>
  </si>
  <si>
    <t xml:space="preserve">Прочая дебиторская задолженность      </t>
  </si>
  <si>
    <t xml:space="preserve">Итого по строкам 280 - 510            </t>
  </si>
  <si>
    <t>Денежные средства</t>
  </si>
  <si>
    <t xml:space="preserve">Денежные     средства     организации, находящиеся  в  кассе,  на   расчетных счетах  и   на   валютных     счетах в кредитных организациях                </t>
  </si>
  <si>
    <t>Суммарная стоимость активов (с учетом коэффициентов) (060 + 090│+ 120 + 270 + 510 + 520)</t>
  </si>
  <si>
    <t xml:space="preserve">Стоимость активов с учетом требований пунктов 4-5 Положения    </t>
  </si>
  <si>
    <r>
      <t>Сумма пассивов</t>
    </r>
    <r>
      <rPr>
        <sz val="11"/>
        <color indexed="8"/>
        <rFont val="Arial"/>
        <family val="2"/>
        <charset val="204"/>
      </rPr>
      <t xml:space="preserve">                             </t>
    </r>
  </si>
  <si>
    <t xml:space="preserve">Целевое финансирование, если условия  договора целевого финансирования не  исполнены организацией (для  коммерческих организаций)           </t>
  </si>
  <si>
    <t xml:space="preserve">Долгосрочные обязательства банкам и иным юридическим и физическим лицам     </t>
  </si>
  <si>
    <t xml:space="preserve">Краткосрочные кредиты банков  и  займы юридических и физических лиц          </t>
  </si>
  <si>
    <t xml:space="preserve">Кредиторская задолженность            </t>
  </si>
  <si>
    <t xml:space="preserve">Доходы    будущих         периодов, за исключением    средств,     полученных организацией безвозмездно             </t>
  </si>
  <si>
    <t xml:space="preserve">Резервы   предстоящих       расходов и платежей,   а   также       резервы по сомнительным долгам                   </t>
  </si>
  <si>
    <t xml:space="preserve">Сумма     поручительств,      выданных организациям, за исключением  выданных брокером поручительств, обеспечивающих исполнение  обязательств  по  сделкам, совершенным  на  торгах   организатора торговли на рынке ценных бумаг        </t>
  </si>
  <si>
    <t>Сумма       отложенных       налоговых обязательств</t>
  </si>
  <si>
    <t xml:space="preserve">Сумма задолженности перед  участниками (учредителями) по выплате доходов     </t>
  </si>
  <si>
    <t>Прочие  обязательства   организации, в том    числе    сумма     долга     по обязательствам, возникшим в результате доверительного  управления  имуществом организации</t>
  </si>
  <si>
    <t xml:space="preserve">Итого по строкам 530 - 620                                     </t>
  </si>
  <si>
    <r>
      <t>Размер собственных средств</t>
    </r>
    <r>
      <rPr>
        <sz val="11"/>
        <color indexed="8"/>
        <rFont val="Arial"/>
        <family val="2"/>
        <charset val="204"/>
      </rPr>
      <t xml:space="preserve">                       </t>
    </r>
  </si>
  <si>
    <t xml:space="preserve">Собственные средства                                           </t>
  </si>
  <si>
    <t>Главный бухгалтер</t>
  </si>
  <si>
    <t>Шевченко Н.В.</t>
  </si>
  <si>
    <t>Генеральный директор</t>
  </si>
  <si>
    <t>Анциферов М.В.</t>
  </si>
  <si>
    <r>
      <t>от 23 октября 2008 г. N 08-41/пз-н</t>
    </r>
    <r>
      <rPr>
        <sz val="8"/>
        <color indexed="10"/>
        <rFont val="Calibri"/>
        <family val="2"/>
        <charset val="204"/>
      </rPr>
      <t xml:space="preserve"> (с изменениями от 6 мая, 22 июня 2010 г.)</t>
    </r>
  </si>
  <si>
    <t xml:space="preserve">Программно-аппаратные средства        </t>
  </si>
  <si>
    <r>
      <t xml:space="preserve">Программы ЭВМ и базы данных, на которые организация не имеет </t>
    </r>
    <r>
      <rPr>
        <sz val="11"/>
        <color indexed="10"/>
        <rFont val="Arial"/>
        <family val="2"/>
        <charset val="204"/>
      </rPr>
      <t>исключительных прав</t>
    </r>
  </si>
  <si>
    <t xml:space="preserve">Сумма требований  по  поставке  ценных бумаг, допущенных к торгам российского организатора торговли на рынке  ценных бумаг без прохождения процедуры листинга,        за        исключением задолженности,       предусмотренной в строках 280 и 310                     </t>
  </si>
  <si>
    <t>Сумма    требований    по     поставке иностранных  финансовых  инструментов, квалифицированных  в    соответствии с законодательством Российской Федерации в качестве  ценных  бумаг,  выпущенных (выданных)  лицом,    аффилированным с организацией</t>
  </si>
  <si>
    <t xml:space="preserve">                 размера собственных средств на 31 августа 2011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</si>
</sst>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1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color indexed="18"/>
      <name val="Calibri"/>
      <family val="2"/>
      <charset val="204"/>
    </font>
    <font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wrapText="1" shrinkToFit="1"/>
    </xf>
    <xf numFmtId="0" fontId="2" fillId="0" borderId="1" xfId="0" applyFont="1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2" fillId="2" borderId="1" xfId="0" applyFont="1" applyFill="1" applyBorder="1"/>
    <xf numFmtId="0" fontId="9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4" fontId="11" fillId="0" borderId="1" xfId="0" applyNumberFormat="1" applyFont="1" applyBorder="1"/>
    <xf numFmtId="4" fontId="1" fillId="2" borderId="1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4" fontId="12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zoomScaleNormal="100" workbookViewId="0">
      <selection activeCell="C82" sqref="C82"/>
    </sheetView>
  </sheetViews>
  <sheetFormatPr defaultRowHeight="15"/>
  <cols>
    <col min="1" max="1" width="40.140625" bestFit="1" customWidth="1"/>
    <col min="2" max="2" width="6.85546875" customWidth="1"/>
    <col min="3" max="3" width="16.5703125" customWidth="1"/>
    <col min="5" max="5" width="51.85546875" customWidth="1"/>
  </cols>
  <sheetData>
    <row r="1" spans="1:9">
      <c r="A1" s="15"/>
      <c r="B1" s="15"/>
      <c r="C1" s="15"/>
      <c r="D1" s="15"/>
      <c r="E1" s="22" t="s">
        <v>0</v>
      </c>
    </row>
    <row r="2" spans="1:9">
      <c r="A2" s="15"/>
      <c r="B2" s="15"/>
      <c r="C2" s="15"/>
      <c r="D2" s="15"/>
      <c r="E2" s="22" t="s">
        <v>1</v>
      </c>
    </row>
    <row r="3" spans="1:9">
      <c r="A3" s="15"/>
      <c r="B3" s="15"/>
      <c r="C3" s="15"/>
      <c r="D3" s="15"/>
      <c r="E3" s="22" t="s">
        <v>2</v>
      </c>
    </row>
    <row r="4" spans="1:9">
      <c r="A4" s="15"/>
      <c r="B4" s="15"/>
      <c r="C4" s="15"/>
      <c r="D4" s="15"/>
      <c r="E4" s="22" t="s">
        <v>3</v>
      </c>
    </row>
    <row r="5" spans="1:9">
      <c r="A5" s="15"/>
      <c r="B5" s="15"/>
      <c r="C5" s="15"/>
      <c r="D5" s="15"/>
      <c r="E5" s="22" t="s">
        <v>4</v>
      </c>
    </row>
    <row r="6" spans="1:9">
      <c r="A6" s="15"/>
      <c r="B6" s="15"/>
      <c r="C6" s="15"/>
      <c r="D6" s="15"/>
      <c r="E6" s="22" t="s">
        <v>5</v>
      </c>
    </row>
    <row r="7" spans="1:9">
      <c r="A7" s="15"/>
      <c r="B7" s="15"/>
      <c r="C7" s="15"/>
      <c r="D7" s="15"/>
      <c r="E7" s="22" t="s">
        <v>6</v>
      </c>
    </row>
    <row r="8" spans="1:9">
      <c r="A8" s="15"/>
      <c r="B8" s="15"/>
      <c r="C8" s="15"/>
      <c r="D8" s="15"/>
      <c r="E8" s="22" t="s">
        <v>7</v>
      </c>
    </row>
    <row r="9" spans="1:9">
      <c r="A9" s="15"/>
      <c r="B9" s="15"/>
      <c r="C9" s="15"/>
      <c r="D9" s="15"/>
      <c r="E9" s="22" t="s">
        <v>8</v>
      </c>
    </row>
    <row r="10" spans="1:9">
      <c r="A10" s="15"/>
      <c r="B10" s="15"/>
      <c r="C10" s="15"/>
      <c r="D10" s="15"/>
      <c r="E10" s="22" t="s">
        <v>9</v>
      </c>
    </row>
    <row r="11" spans="1:9">
      <c r="A11" s="15"/>
      <c r="B11" s="15"/>
      <c r="C11" s="15"/>
      <c r="D11" s="15"/>
      <c r="E11" s="22" t="s">
        <v>108</v>
      </c>
    </row>
    <row r="13" spans="1:9" ht="15.75">
      <c r="A13" s="35" t="s">
        <v>10</v>
      </c>
      <c r="B13" s="35"/>
      <c r="C13" s="35"/>
      <c r="D13" s="35"/>
      <c r="E13" s="35"/>
      <c r="F13" s="1"/>
      <c r="G13" s="1"/>
      <c r="H13" s="1"/>
      <c r="I13" s="1"/>
    </row>
    <row r="14" spans="1:9" ht="15.75">
      <c r="A14" s="35" t="s">
        <v>113</v>
      </c>
      <c r="B14" s="35"/>
      <c r="C14" s="35"/>
      <c r="D14" s="35"/>
      <c r="E14" s="35"/>
      <c r="F14" s="1"/>
      <c r="G14" s="1"/>
      <c r="H14" s="1"/>
      <c r="I14" s="1"/>
    </row>
    <row r="15" spans="1:9" ht="15.75">
      <c r="A15" s="35" t="s">
        <v>11</v>
      </c>
      <c r="B15" s="35"/>
      <c r="C15" s="35"/>
      <c r="D15" s="35"/>
      <c r="E15" s="35"/>
      <c r="F15" s="1"/>
      <c r="G15" s="1"/>
      <c r="H15" s="1"/>
      <c r="I15" s="1"/>
    </row>
    <row r="17" spans="1:8">
      <c r="A17" s="36" t="s">
        <v>12</v>
      </c>
      <c r="B17" s="36"/>
      <c r="C17" s="36"/>
      <c r="D17" s="36"/>
      <c r="E17" s="36"/>
    </row>
    <row r="18" spans="1:8" ht="60">
      <c r="A18" s="3" t="s">
        <v>13</v>
      </c>
      <c r="B18" s="4" t="s">
        <v>14</v>
      </c>
      <c r="C18" s="4" t="s">
        <v>15</v>
      </c>
      <c r="D18" s="4" t="s">
        <v>16</v>
      </c>
      <c r="E18" s="4" t="s">
        <v>17</v>
      </c>
      <c r="F18" s="2"/>
      <c r="G18" s="2"/>
      <c r="H18" s="2"/>
    </row>
    <row r="19" spans="1:8">
      <c r="A19" s="5">
        <v>1</v>
      </c>
      <c r="B19" s="5">
        <v>2</v>
      </c>
      <c r="C19" s="5">
        <v>3</v>
      </c>
      <c r="D19" s="5">
        <v>4</v>
      </c>
      <c r="E19" s="5">
        <v>5</v>
      </c>
    </row>
    <row r="20" spans="1:8">
      <c r="A20" s="31" t="s">
        <v>18</v>
      </c>
      <c r="B20" s="32"/>
      <c r="C20" s="32"/>
      <c r="D20" s="32"/>
      <c r="E20" s="33"/>
    </row>
    <row r="21" spans="1:8">
      <c r="A21" s="6" t="s">
        <v>19</v>
      </c>
      <c r="B21" s="9" t="s">
        <v>24</v>
      </c>
      <c r="C21" s="7"/>
      <c r="D21" s="5">
        <v>1</v>
      </c>
      <c r="E21" s="7">
        <f>C21*D21</f>
        <v>0</v>
      </c>
    </row>
    <row r="22" spans="1:8">
      <c r="A22" s="25" t="s">
        <v>109</v>
      </c>
      <c r="B22" s="9" t="s">
        <v>25</v>
      </c>
      <c r="C22" s="27">
        <v>21120.240000000002</v>
      </c>
      <c r="D22" s="5">
        <v>1</v>
      </c>
      <c r="E22" s="27">
        <f>C22*D22</f>
        <v>21120.240000000002</v>
      </c>
    </row>
    <row r="23" spans="1:8">
      <c r="A23" s="6" t="s">
        <v>20</v>
      </c>
      <c r="B23" s="9" t="s">
        <v>26</v>
      </c>
      <c r="C23" s="7"/>
      <c r="D23" s="5">
        <v>1</v>
      </c>
      <c r="E23" s="7">
        <f>C23*D23</f>
        <v>0</v>
      </c>
    </row>
    <row r="24" spans="1:8">
      <c r="A24" s="6" t="s">
        <v>21</v>
      </c>
      <c r="B24" s="9" t="s">
        <v>27</v>
      </c>
      <c r="C24" s="7"/>
      <c r="D24" s="5">
        <v>0.5</v>
      </c>
      <c r="E24" s="7">
        <f>C24*D24</f>
        <v>0</v>
      </c>
    </row>
    <row r="25" spans="1:8" ht="29.25">
      <c r="A25" s="8" t="s">
        <v>22</v>
      </c>
      <c r="B25" s="9" t="s">
        <v>28</v>
      </c>
      <c r="C25" s="7"/>
      <c r="D25" s="5">
        <v>0.5</v>
      </c>
      <c r="E25" s="7">
        <f>C25*D25</f>
        <v>0</v>
      </c>
    </row>
    <row r="26" spans="1:8">
      <c r="A26" s="11" t="s">
        <v>23</v>
      </c>
      <c r="B26" s="12" t="s">
        <v>29</v>
      </c>
      <c r="C26" s="28">
        <f>C21+C22+C23+C24+C25</f>
        <v>21120.240000000002</v>
      </c>
      <c r="D26" s="14" t="s">
        <v>30</v>
      </c>
      <c r="E26" s="28">
        <f>E21+E22+E23+E24+E25</f>
        <v>21120.240000000002</v>
      </c>
    </row>
    <row r="27" spans="1:8">
      <c r="A27" s="31" t="s">
        <v>31</v>
      </c>
      <c r="B27" s="32"/>
      <c r="C27" s="32"/>
      <c r="D27" s="32"/>
      <c r="E27" s="33"/>
    </row>
    <row r="28" spans="1:8" ht="43.5">
      <c r="A28" s="8" t="s">
        <v>32</v>
      </c>
      <c r="B28" s="9" t="s">
        <v>34</v>
      </c>
      <c r="C28" s="7"/>
      <c r="D28" s="5">
        <v>1</v>
      </c>
      <c r="E28" s="7">
        <f>C28*D28</f>
        <v>0</v>
      </c>
    </row>
    <row r="29" spans="1:8" ht="43.5">
      <c r="A29" s="26" t="s">
        <v>110</v>
      </c>
      <c r="B29" s="9" t="s">
        <v>35</v>
      </c>
      <c r="C29" s="27">
        <v>144327.84</v>
      </c>
      <c r="D29" s="5">
        <v>1</v>
      </c>
      <c r="E29" s="27">
        <f>C29*D29</f>
        <v>144327.84</v>
      </c>
    </row>
    <row r="30" spans="1:8">
      <c r="A30" s="11" t="s">
        <v>33</v>
      </c>
      <c r="B30" s="12" t="s">
        <v>36</v>
      </c>
      <c r="C30" s="28">
        <f>C28+C29</f>
        <v>144327.84</v>
      </c>
      <c r="D30" s="14" t="s">
        <v>30</v>
      </c>
      <c r="E30" s="28">
        <f>E28+E29</f>
        <v>144327.84</v>
      </c>
    </row>
    <row r="31" spans="1:8">
      <c r="A31" s="31" t="s">
        <v>37</v>
      </c>
      <c r="B31" s="32"/>
      <c r="C31" s="32"/>
      <c r="D31" s="32"/>
      <c r="E31" s="33"/>
    </row>
    <row r="32" spans="1:8" ht="129">
      <c r="A32" s="8" t="s">
        <v>38</v>
      </c>
      <c r="B32" s="9" t="s">
        <v>41</v>
      </c>
      <c r="C32" s="7"/>
      <c r="D32" s="5">
        <v>1</v>
      </c>
      <c r="E32" s="7">
        <f>C32*D32</f>
        <v>0</v>
      </c>
    </row>
    <row r="33" spans="1:5">
      <c r="A33" s="6" t="s">
        <v>39</v>
      </c>
      <c r="B33" s="9" t="s">
        <v>42</v>
      </c>
      <c r="C33" s="7"/>
      <c r="D33" s="5">
        <v>1</v>
      </c>
      <c r="E33" s="7">
        <f>C33*D33</f>
        <v>0</v>
      </c>
    </row>
    <row r="34" spans="1:5">
      <c r="A34" s="11" t="s">
        <v>40</v>
      </c>
      <c r="B34" s="12" t="s">
        <v>43</v>
      </c>
      <c r="C34" s="13">
        <f>C32+C33</f>
        <v>0</v>
      </c>
      <c r="D34" s="14" t="s">
        <v>30</v>
      </c>
      <c r="E34" s="13">
        <f>E32+E33</f>
        <v>0</v>
      </c>
    </row>
    <row r="35" spans="1:5">
      <c r="A35" s="23"/>
      <c r="B35" s="10"/>
      <c r="C35" s="21"/>
      <c r="D35" s="21"/>
      <c r="E35" s="24"/>
    </row>
    <row r="36" spans="1:5">
      <c r="A36" s="38" t="s">
        <v>44</v>
      </c>
      <c r="B36" s="39"/>
      <c r="C36" s="39"/>
      <c r="D36" s="39"/>
      <c r="E36" s="40"/>
    </row>
    <row r="37" spans="1:5" ht="43.5">
      <c r="A37" s="8" t="s">
        <v>45</v>
      </c>
      <c r="B37" s="9" t="s">
        <v>60</v>
      </c>
      <c r="C37" s="7"/>
      <c r="D37" s="5">
        <v>1</v>
      </c>
      <c r="E37" s="7">
        <f>C37*D37</f>
        <v>0</v>
      </c>
    </row>
    <row r="38" spans="1:5" ht="86.25">
      <c r="A38" s="8" t="s">
        <v>46</v>
      </c>
      <c r="B38" s="9" t="s">
        <v>61</v>
      </c>
      <c r="C38" s="27">
        <v>69403872.099999994</v>
      </c>
      <c r="D38" s="5">
        <v>1</v>
      </c>
      <c r="E38" s="27">
        <f t="shared" ref="E38:E50" si="0">C38*D38</f>
        <v>69403872.099999994</v>
      </c>
    </row>
    <row r="39" spans="1:5" ht="72">
      <c r="A39" s="8" t="s">
        <v>47</v>
      </c>
      <c r="B39" s="9" t="s">
        <v>62</v>
      </c>
      <c r="C39" s="7"/>
      <c r="D39" s="5">
        <v>0.5</v>
      </c>
      <c r="E39" s="7">
        <f t="shared" si="0"/>
        <v>0</v>
      </c>
    </row>
    <row r="40" spans="1:5" ht="74.25" customHeight="1">
      <c r="A40" s="8" t="s">
        <v>48</v>
      </c>
      <c r="B40" s="9" t="s">
        <v>63</v>
      </c>
      <c r="C40" s="7"/>
      <c r="D40" s="5">
        <v>0.1</v>
      </c>
      <c r="E40" s="7">
        <f t="shared" si="0"/>
        <v>0</v>
      </c>
    </row>
    <row r="41" spans="1:5" ht="43.5">
      <c r="A41" s="8" t="s">
        <v>49</v>
      </c>
      <c r="B41" s="5">
        <v>170</v>
      </c>
      <c r="C41" s="7"/>
      <c r="D41" s="5">
        <v>0.5</v>
      </c>
      <c r="E41" s="7">
        <f t="shared" si="0"/>
        <v>0</v>
      </c>
    </row>
    <row r="42" spans="1:5" ht="100.5">
      <c r="A42" s="8" t="s">
        <v>50</v>
      </c>
      <c r="B42" s="5">
        <v>180</v>
      </c>
      <c r="C42" s="7"/>
      <c r="D42" s="5">
        <v>1</v>
      </c>
      <c r="E42" s="7">
        <f t="shared" si="0"/>
        <v>0</v>
      </c>
    </row>
    <row r="43" spans="1:5" ht="57.75">
      <c r="A43" s="8" t="s">
        <v>51</v>
      </c>
      <c r="B43" s="5">
        <v>190</v>
      </c>
      <c r="C43" s="7"/>
      <c r="D43" s="5">
        <v>1</v>
      </c>
      <c r="E43" s="7">
        <f t="shared" si="0"/>
        <v>0</v>
      </c>
    </row>
    <row r="44" spans="1:5" ht="29.25">
      <c r="A44" s="8" t="s">
        <v>52</v>
      </c>
      <c r="B44" s="5">
        <v>200</v>
      </c>
      <c r="C44" s="7"/>
      <c r="D44" s="5">
        <v>1</v>
      </c>
      <c r="E44" s="7">
        <f t="shared" si="0"/>
        <v>0</v>
      </c>
    </row>
    <row r="45" spans="1:5" ht="29.25">
      <c r="A45" s="8" t="s">
        <v>53</v>
      </c>
      <c r="B45" s="5">
        <v>210</v>
      </c>
      <c r="C45" s="27">
        <v>183000</v>
      </c>
      <c r="D45" s="5">
        <v>0.1</v>
      </c>
      <c r="E45" s="27">
        <f t="shared" si="0"/>
        <v>18300</v>
      </c>
    </row>
    <row r="46" spans="1:5" ht="57.75">
      <c r="A46" s="8" t="s">
        <v>54</v>
      </c>
      <c r="B46" s="5">
        <v>220</v>
      </c>
      <c r="C46" s="27">
        <v>20000000</v>
      </c>
      <c r="D46" s="5">
        <v>1</v>
      </c>
      <c r="E46" s="27">
        <f t="shared" si="0"/>
        <v>20000000</v>
      </c>
    </row>
    <row r="47" spans="1:5" ht="72">
      <c r="A47" s="8" t="s">
        <v>55</v>
      </c>
      <c r="B47" s="5">
        <v>230</v>
      </c>
      <c r="C47" s="7"/>
      <c r="D47" s="5">
        <v>0.5</v>
      </c>
      <c r="E47" s="7">
        <f t="shared" si="0"/>
        <v>0</v>
      </c>
    </row>
    <row r="48" spans="1:5" ht="57.75">
      <c r="A48" s="8" t="s">
        <v>56</v>
      </c>
      <c r="B48" s="5">
        <v>240</v>
      </c>
      <c r="C48" s="7"/>
      <c r="D48" s="5">
        <v>1</v>
      </c>
      <c r="E48" s="7">
        <f t="shared" si="0"/>
        <v>0</v>
      </c>
    </row>
    <row r="49" spans="1:5" ht="72">
      <c r="A49" s="8" t="s">
        <v>57</v>
      </c>
      <c r="B49" s="5">
        <v>250</v>
      </c>
      <c r="C49" s="7"/>
      <c r="D49" s="5">
        <v>1</v>
      </c>
      <c r="E49" s="7">
        <f t="shared" si="0"/>
        <v>0</v>
      </c>
    </row>
    <row r="50" spans="1:5" ht="72">
      <c r="A50" s="8" t="s">
        <v>58</v>
      </c>
      <c r="B50" s="5">
        <v>260</v>
      </c>
      <c r="C50" s="7"/>
      <c r="D50" s="5">
        <v>1</v>
      </c>
      <c r="E50" s="7">
        <f t="shared" si="0"/>
        <v>0</v>
      </c>
    </row>
    <row r="51" spans="1:5">
      <c r="A51" s="11" t="s">
        <v>59</v>
      </c>
      <c r="B51" s="14">
        <v>270</v>
      </c>
      <c r="C51" s="28">
        <f>C37+C38+C39+C40+C41+C42+C43+C44+C45+C46+C47+C48+C49+C50</f>
        <v>89586872.099999994</v>
      </c>
      <c r="D51" s="14" t="s">
        <v>30</v>
      </c>
      <c r="E51" s="28">
        <f>E37+E38+E39+E40+E41+E42+E43+E44+E45+E46+E47+E48+E49+E50</f>
        <v>89422172.099999994</v>
      </c>
    </row>
    <row r="52" spans="1:5">
      <c r="A52" s="31" t="s">
        <v>64</v>
      </c>
      <c r="B52" s="32"/>
      <c r="C52" s="32"/>
      <c r="D52" s="32"/>
      <c r="E52" s="33"/>
    </row>
    <row r="53" spans="1:5" ht="43.5">
      <c r="A53" s="8" t="s">
        <v>65</v>
      </c>
      <c r="B53" s="16">
        <v>280</v>
      </c>
      <c r="C53" s="7"/>
      <c r="D53" s="5">
        <v>1</v>
      </c>
      <c r="E53" s="7">
        <f>C53*D53</f>
        <v>0</v>
      </c>
    </row>
    <row r="54" spans="1:5" ht="86.25">
      <c r="A54" s="8" t="s">
        <v>66</v>
      </c>
      <c r="B54" s="16">
        <v>290</v>
      </c>
      <c r="C54" s="7"/>
      <c r="D54" s="5">
        <v>1</v>
      </c>
      <c r="E54" s="7">
        <f t="shared" ref="E54:E75" si="1">C54*D54</f>
        <v>0</v>
      </c>
    </row>
    <row r="55" spans="1:5" ht="100.5">
      <c r="A55" s="8" t="s">
        <v>111</v>
      </c>
      <c r="B55" s="16">
        <v>300</v>
      </c>
      <c r="C55" s="7"/>
      <c r="D55" s="5">
        <v>1</v>
      </c>
      <c r="E55" s="7">
        <f t="shared" si="1"/>
        <v>0</v>
      </c>
    </row>
    <row r="56" spans="1:5" ht="86.25">
      <c r="A56" s="8" t="s">
        <v>67</v>
      </c>
      <c r="B56" s="16">
        <v>310</v>
      </c>
      <c r="C56" s="7"/>
      <c r="D56" s="5">
        <v>0.1</v>
      </c>
      <c r="E56" s="7">
        <f t="shared" si="1"/>
        <v>0</v>
      </c>
    </row>
    <row r="57" spans="1:5" ht="114.75">
      <c r="A57" s="8" t="s">
        <v>68</v>
      </c>
      <c r="B57" s="16">
        <v>320</v>
      </c>
      <c r="C57" s="7"/>
      <c r="D57" s="5">
        <v>1</v>
      </c>
      <c r="E57" s="7">
        <f t="shared" si="1"/>
        <v>0</v>
      </c>
    </row>
    <row r="58" spans="1:5" ht="114.75">
      <c r="A58" s="8" t="s">
        <v>112</v>
      </c>
      <c r="B58" s="16">
        <v>330</v>
      </c>
      <c r="C58" s="7"/>
      <c r="D58" s="5">
        <v>0.1</v>
      </c>
      <c r="E58" s="7">
        <f t="shared" si="1"/>
        <v>0</v>
      </c>
    </row>
    <row r="59" spans="1:5" ht="164.25" customHeight="1">
      <c r="A59" s="8" t="s">
        <v>69</v>
      </c>
      <c r="B59" s="16">
        <v>340</v>
      </c>
      <c r="C59" s="7"/>
      <c r="D59" s="5">
        <v>1</v>
      </c>
      <c r="E59" s="7">
        <f t="shared" si="1"/>
        <v>0</v>
      </c>
    </row>
    <row r="60" spans="1:5" ht="149.25" customHeight="1">
      <c r="A60" s="8" t="s">
        <v>70</v>
      </c>
      <c r="B60" s="16">
        <v>350</v>
      </c>
      <c r="C60" s="27"/>
      <c r="D60" s="5">
        <v>1</v>
      </c>
      <c r="E60" s="7">
        <f t="shared" si="1"/>
        <v>0</v>
      </c>
    </row>
    <row r="61" spans="1:5" ht="43.5">
      <c r="A61" s="8" t="s">
        <v>71</v>
      </c>
      <c r="B61" s="16">
        <v>360</v>
      </c>
      <c r="C61" s="7"/>
      <c r="D61" s="5">
        <v>1</v>
      </c>
      <c r="E61" s="7">
        <f t="shared" si="1"/>
        <v>0</v>
      </c>
    </row>
    <row r="62" spans="1:5" ht="86.25">
      <c r="A62" s="8" t="s">
        <v>72</v>
      </c>
      <c r="B62" s="16">
        <v>370</v>
      </c>
      <c r="C62" s="7"/>
      <c r="D62" s="5">
        <v>1</v>
      </c>
      <c r="E62" s="7">
        <f t="shared" si="1"/>
        <v>0</v>
      </c>
    </row>
    <row r="63" spans="1:5" ht="100.5">
      <c r="A63" s="8" t="s">
        <v>73</v>
      </c>
      <c r="B63" s="16">
        <v>380</v>
      </c>
      <c r="C63" s="7"/>
      <c r="D63" s="5">
        <v>1</v>
      </c>
      <c r="E63" s="7">
        <f t="shared" si="1"/>
        <v>0</v>
      </c>
    </row>
    <row r="64" spans="1:5" ht="29.25">
      <c r="A64" s="8" t="s">
        <v>52</v>
      </c>
      <c r="B64" s="16">
        <v>390</v>
      </c>
      <c r="C64" s="7"/>
      <c r="D64" s="5">
        <v>1</v>
      </c>
      <c r="E64" s="7">
        <f t="shared" si="1"/>
        <v>0</v>
      </c>
    </row>
    <row r="65" spans="1:5" ht="43.5">
      <c r="A65" s="8" t="s">
        <v>74</v>
      </c>
      <c r="B65" s="16">
        <v>400</v>
      </c>
      <c r="C65" s="27">
        <v>775779.88</v>
      </c>
      <c r="D65" s="5">
        <v>1</v>
      </c>
      <c r="E65" s="27">
        <f t="shared" si="1"/>
        <v>775779.88</v>
      </c>
    </row>
    <row r="66" spans="1:5" ht="86.25">
      <c r="A66" s="8" t="s">
        <v>75</v>
      </c>
      <c r="B66" s="16">
        <v>410</v>
      </c>
      <c r="C66" s="7"/>
      <c r="D66" s="5">
        <v>1</v>
      </c>
      <c r="E66" s="7">
        <f t="shared" si="1"/>
        <v>0</v>
      </c>
    </row>
    <row r="67" spans="1:5" ht="57.75">
      <c r="A67" s="8" t="s">
        <v>76</v>
      </c>
      <c r="B67" s="16">
        <v>420</v>
      </c>
      <c r="C67" s="7"/>
      <c r="D67" s="5">
        <v>1</v>
      </c>
      <c r="E67" s="7">
        <f t="shared" si="1"/>
        <v>0</v>
      </c>
    </row>
    <row r="68" spans="1:5" ht="86.25">
      <c r="A68" s="8" t="s">
        <v>77</v>
      </c>
      <c r="B68" s="16">
        <v>430</v>
      </c>
      <c r="C68" s="7"/>
      <c r="D68" s="5">
        <v>1</v>
      </c>
      <c r="E68" s="7">
        <f t="shared" si="1"/>
        <v>0</v>
      </c>
    </row>
    <row r="69" spans="1:5" ht="86.25">
      <c r="A69" s="8" t="s">
        <v>78</v>
      </c>
      <c r="B69" s="16">
        <v>440</v>
      </c>
      <c r="C69" s="7"/>
      <c r="D69" s="5">
        <v>1</v>
      </c>
      <c r="E69" s="7">
        <f t="shared" si="1"/>
        <v>0</v>
      </c>
    </row>
    <row r="70" spans="1:5" ht="57.75">
      <c r="A70" s="8" t="s">
        <v>79</v>
      </c>
      <c r="B70" s="16">
        <v>450</v>
      </c>
      <c r="C70" s="7"/>
      <c r="D70" s="5">
        <v>1</v>
      </c>
      <c r="E70" s="7">
        <f t="shared" si="1"/>
        <v>0</v>
      </c>
    </row>
    <row r="71" spans="1:5" ht="86.25">
      <c r="A71" s="8" t="s">
        <v>80</v>
      </c>
      <c r="B71" s="16">
        <v>460</v>
      </c>
      <c r="C71" s="7"/>
      <c r="D71" s="5">
        <v>1</v>
      </c>
      <c r="E71" s="7">
        <f t="shared" si="1"/>
        <v>0</v>
      </c>
    </row>
    <row r="72" spans="1:5" ht="57.75">
      <c r="A72" s="8" t="s">
        <v>81</v>
      </c>
      <c r="B72" s="16">
        <v>470</v>
      </c>
      <c r="C72" s="7"/>
      <c r="D72" s="5">
        <v>1</v>
      </c>
      <c r="E72" s="7">
        <f t="shared" si="1"/>
        <v>0</v>
      </c>
    </row>
    <row r="73" spans="1:5" ht="57.75">
      <c r="A73" s="8" t="s">
        <v>82</v>
      </c>
      <c r="B73" s="16">
        <v>480</v>
      </c>
      <c r="C73" s="7"/>
      <c r="D73" s="5">
        <v>1</v>
      </c>
      <c r="E73" s="7">
        <f t="shared" si="1"/>
        <v>0</v>
      </c>
    </row>
    <row r="74" spans="1:5" ht="29.25">
      <c r="A74" s="8" t="s">
        <v>83</v>
      </c>
      <c r="B74" s="16">
        <v>490</v>
      </c>
      <c r="C74" s="7"/>
      <c r="D74" s="5">
        <v>1</v>
      </c>
      <c r="E74" s="7">
        <f t="shared" si="1"/>
        <v>0</v>
      </c>
    </row>
    <row r="75" spans="1:5">
      <c r="A75" s="8" t="s">
        <v>84</v>
      </c>
      <c r="B75" s="16">
        <v>500</v>
      </c>
      <c r="C75" s="44">
        <v>235691.81</v>
      </c>
      <c r="D75" s="5">
        <v>0.1</v>
      </c>
      <c r="E75" s="27">
        <f t="shared" si="1"/>
        <v>23569.181</v>
      </c>
    </row>
    <row r="76" spans="1:5">
      <c r="A76" s="17" t="s">
        <v>85</v>
      </c>
      <c r="B76" s="18">
        <v>510</v>
      </c>
      <c r="C76" s="28">
        <f>C53+C54+C55+C56+C57+C58+C59+C60+C61+C62+C63+C64+C65+C66+C67+C68+C69+C70+C71+C72+C73+C74+C75</f>
        <v>1011471.69</v>
      </c>
      <c r="D76" s="14" t="s">
        <v>30</v>
      </c>
      <c r="E76" s="28">
        <f>E53+E54+E55+E56+E57+E58+E59+E60+E61+E62+E63+E64+E65+E66+E67+E68+E69+E70+E71+E72+E73+E74+E75</f>
        <v>799349.06099999999</v>
      </c>
    </row>
    <row r="77" spans="1:5">
      <c r="A77" s="31" t="s">
        <v>86</v>
      </c>
      <c r="B77" s="32"/>
      <c r="C77" s="32"/>
      <c r="D77" s="32"/>
      <c r="E77" s="33"/>
    </row>
    <row r="78" spans="1:5" ht="57.75">
      <c r="A78" s="8" t="s">
        <v>87</v>
      </c>
      <c r="B78" s="5">
        <v>520</v>
      </c>
      <c r="C78" s="27">
        <v>806344.47</v>
      </c>
      <c r="D78" s="5">
        <v>1</v>
      </c>
      <c r="E78" s="27">
        <f>C78*D78</f>
        <v>806344.47</v>
      </c>
    </row>
    <row r="79" spans="1:5" ht="31.5" customHeight="1">
      <c r="A79" s="34" t="s">
        <v>88</v>
      </c>
      <c r="B79" s="34"/>
      <c r="C79" s="34"/>
      <c r="D79" s="34"/>
      <c r="E79" s="29">
        <f>E78+E76+E51+E34+E30+E26</f>
        <v>91193313.710999995</v>
      </c>
    </row>
    <row r="80" spans="1:5">
      <c r="A80" s="41" t="s">
        <v>89</v>
      </c>
      <c r="B80" s="41"/>
      <c r="C80" s="41"/>
      <c r="D80" s="41"/>
      <c r="E80" s="29">
        <f>E79+E77+E52+E35+E31+E27</f>
        <v>91193313.710999995</v>
      </c>
    </row>
    <row r="81" spans="1:5">
      <c r="A81" s="31" t="s">
        <v>90</v>
      </c>
      <c r="B81" s="32"/>
      <c r="C81" s="32"/>
      <c r="D81" s="32"/>
      <c r="E81" s="33"/>
    </row>
    <row r="82" spans="1:5" ht="72">
      <c r="A82" s="8" t="s">
        <v>91</v>
      </c>
      <c r="B82" s="5">
        <v>530</v>
      </c>
      <c r="C82" s="7"/>
      <c r="D82" s="5" t="s">
        <v>30</v>
      </c>
      <c r="E82" s="7">
        <f>C82</f>
        <v>0</v>
      </c>
    </row>
    <row r="83" spans="1:5" ht="43.5">
      <c r="A83" s="8" t="s">
        <v>92</v>
      </c>
      <c r="B83" s="5">
        <v>540</v>
      </c>
      <c r="C83" s="7"/>
      <c r="D83" s="5" t="s">
        <v>30</v>
      </c>
      <c r="E83" s="7">
        <f t="shared" ref="E83:E91" si="2">C83</f>
        <v>0</v>
      </c>
    </row>
    <row r="84" spans="1:5" ht="29.25">
      <c r="A84" s="8" t="s">
        <v>93</v>
      </c>
      <c r="B84" s="5">
        <v>550</v>
      </c>
      <c r="C84" s="27">
        <v>660000</v>
      </c>
      <c r="D84" s="5" t="s">
        <v>30</v>
      </c>
      <c r="E84" s="27">
        <f t="shared" si="2"/>
        <v>660000</v>
      </c>
    </row>
    <row r="85" spans="1:5">
      <c r="A85" s="8" t="s">
        <v>94</v>
      </c>
      <c r="B85" s="5">
        <v>560</v>
      </c>
      <c r="C85" s="44">
        <v>330175.76</v>
      </c>
      <c r="D85" s="5" t="s">
        <v>30</v>
      </c>
      <c r="E85" s="27">
        <f t="shared" si="2"/>
        <v>330175.76</v>
      </c>
    </row>
    <row r="86" spans="1:5" ht="57.75">
      <c r="A86" s="8" t="s">
        <v>95</v>
      </c>
      <c r="B86" s="5">
        <v>570</v>
      </c>
      <c r="C86" s="7"/>
      <c r="D86" s="5" t="s">
        <v>30</v>
      </c>
      <c r="E86" s="7">
        <f t="shared" si="2"/>
        <v>0</v>
      </c>
    </row>
    <row r="87" spans="1:5" ht="43.5">
      <c r="A87" s="8" t="s">
        <v>96</v>
      </c>
      <c r="B87" s="5">
        <v>580</v>
      </c>
      <c r="C87" s="7"/>
      <c r="D87" s="5" t="s">
        <v>30</v>
      </c>
      <c r="E87" s="7">
        <f t="shared" si="2"/>
        <v>0</v>
      </c>
    </row>
    <row r="88" spans="1:5" ht="114.75">
      <c r="A88" s="8" t="s">
        <v>97</v>
      </c>
      <c r="B88" s="5">
        <v>590</v>
      </c>
      <c r="C88" s="7"/>
      <c r="D88" s="5" t="s">
        <v>30</v>
      </c>
      <c r="E88" s="7">
        <f t="shared" si="2"/>
        <v>0</v>
      </c>
    </row>
    <row r="89" spans="1:5" ht="29.25">
      <c r="A89" s="8" t="s">
        <v>98</v>
      </c>
      <c r="B89" s="5">
        <v>600</v>
      </c>
      <c r="C89" s="7"/>
      <c r="D89" s="5" t="s">
        <v>30</v>
      </c>
      <c r="E89" s="7">
        <f t="shared" si="2"/>
        <v>0</v>
      </c>
    </row>
    <row r="90" spans="1:5" ht="43.5">
      <c r="A90" s="8" t="s">
        <v>99</v>
      </c>
      <c r="B90" s="5">
        <v>610</v>
      </c>
      <c r="C90" s="7"/>
      <c r="D90" s="5" t="s">
        <v>30</v>
      </c>
      <c r="E90" s="7">
        <f t="shared" si="2"/>
        <v>0</v>
      </c>
    </row>
    <row r="91" spans="1:5" ht="72">
      <c r="A91" s="8" t="s">
        <v>100</v>
      </c>
      <c r="B91" s="5">
        <v>620</v>
      </c>
      <c r="C91" s="7"/>
      <c r="D91" s="5" t="s">
        <v>30</v>
      </c>
      <c r="E91" s="7">
        <f t="shared" si="2"/>
        <v>0</v>
      </c>
    </row>
    <row r="92" spans="1:5">
      <c r="A92" s="42" t="s">
        <v>101</v>
      </c>
      <c r="B92" s="42"/>
      <c r="C92" s="42"/>
      <c r="D92" s="42"/>
      <c r="E92" s="28">
        <f>E82+E83+E84+E85+E86+E87+E88+E89+E90+E91</f>
        <v>990175.76</v>
      </c>
    </row>
    <row r="93" spans="1:5">
      <c r="A93" s="31" t="s">
        <v>102</v>
      </c>
      <c r="B93" s="32"/>
      <c r="C93" s="32"/>
      <c r="D93" s="32"/>
      <c r="E93" s="33"/>
    </row>
    <row r="94" spans="1:5">
      <c r="A94" s="43" t="s">
        <v>103</v>
      </c>
      <c r="B94" s="43"/>
      <c r="C94" s="43"/>
      <c r="D94" s="43"/>
      <c r="E94" s="30">
        <f>E79-E92</f>
        <v>90203137.95099999</v>
      </c>
    </row>
    <row r="97" spans="1:5" ht="15.75" thickBot="1">
      <c r="A97" t="s">
        <v>104</v>
      </c>
      <c r="B97" s="19"/>
      <c r="C97" s="19"/>
      <c r="D97" s="37" t="s">
        <v>105</v>
      </c>
      <c r="E97" s="37"/>
    </row>
    <row r="98" spans="1:5">
      <c r="B98" s="21"/>
      <c r="C98" s="21"/>
      <c r="D98" s="20"/>
      <c r="E98" s="20"/>
    </row>
    <row r="99" spans="1:5">
      <c r="D99" s="20"/>
      <c r="E99" s="20"/>
    </row>
    <row r="100" spans="1:5" ht="15.75" thickBot="1">
      <c r="A100" t="s">
        <v>106</v>
      </c>
      <c r="B100" s="19"/>
      <c r="C100" s="19"/>
      <c r="D100" s="37" t="s">
        <v>107</v>
      </c>
      <c r="E100" s="37"/>
    </row>
  </sheetData>
  <mergeCells count="18">
    <mergeCell ref="D97:E97"/>
    <mergeCell ref="D100:E100"/>
    <mergeCell ref="A27:E27"/>
    <mergeCell ref="A31:E31"/>
    <mergeCell ref="A36:E36"/>
    <mergeCell ref="A80:D80"/>
    <mergeCell ref="A81:E81"/>
    <mergeCell ref="A92:D92"/>
    <mergeCell ref="A93:E93"/>
    <mergeCell ref="A94:D94"/>
    <mergeCell ref="A20:E20"/>
    <mergeCell ref="A52:E52"/>
    <mergeCell ref="A77:E77"/>
    <mergeCell ref="A79:D79"/>
    <mergeCell ref="A13:E13"/>
    <mergeCell ref="A14:E14"/>
    <mergeCell ref="A15:E15"/>
    <mergeCell ref="A17:E17"/>
  </mergeCells>
  <phoneticPr fontId="0" type="noConversion"/>
  <pageMargins left="0.54" right="0.18" top="0.28999999999999998" bottom="0.32" header="0.17" footer="0.23"/>
  <pageSetup paperSize="9" scale="74" orientation="portrait" r:id="rId1"/>
  <rowBreaks count="2" manualBreakCount="2">
    <brk id="69" max="4" man="1"/>
    <brk id="8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Лист1</vt:lpstr>
      <vt:lpstr>Лист2</vt:lpstr>
      <vt:lpstr>Лист3</vt:lpstr>
      <vt:lpstr>Лист1!sub_20</vt:lpstr>
      <vt:lpstr>Лист1!sub_30</vt:lpstr>
      <vt:lpstr>Лист1!sub_40</vt:lpstr>
      <vt:lpstr>Лист1!sub_4440</vt:lpstr>
      <vt:lpstr>Лист1!sub_91</vt:lpstr>
      <vt:lpstr>Лист1!Область_печати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</dc:creator>
  <cp:lastModifiedBy>123</cp:lastModifiedBy>
  <cp:lastPrinted>2011-09-26T12:08:41Z</cp:lastPrinted>
  <dcterms:created xsi:type="dcterms:W3CDTF">2010-10-15T10:42:50Z</dcterms:created>
  <dcterms:modified xsi:type="dcterms:W3CDTF">2011-09-26T12:55:30Z</dcterms:modified>
</cp:coreProperties>
</file>